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6" activeTab="0"/>
  </bookViews>
  <sheets>
    <sheet name="Лист1" sheetId="1" r:id="rId1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<sst xmlns="http://schemas.openxmlformats.org/spreadsheetml/2006/main" count="43" uniqueCount="43">
  <si>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</si>
  <si>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</si>
  <si>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</si>
  <si>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</si>
  <si>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</si>
  <si>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</si>
  <si>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</si>
  <si>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</si>
  <si>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</si>
  <si>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</si>
  <si>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</si>
  <si>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</si>
  <si>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</si>
  <si>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</si>
  <si>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</si>
  <si>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</si>
  <si>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</si>
  <si>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</si>
  <si>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</si>
  <si>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2.Дотації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</si>
  <si>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</si>
  <si>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</si>
  <si>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</si>
  <si>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</si>
  <si>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</si>
  <si>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</si>
  <si>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</si>
  <si>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</si>
  <si>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підприємницбкох діяльності</t>
  </si>
  <si>
    <t>Затверджений план на рік  з урахуванням змін</t>
  </si>
  <si>
    <t>% виконання річного плану  з урахуванням змін</t>
  </si>
  <si>
    <t>транспортний податок з юридичних осіб</t>
  </si>
  <si>
    <t>Разом по податках і зборах</t>
  </si>
  <si>
    <t>транспортний податок з фізичних осіб</t>
  </si>
  <si>
    <t xml:space="preserve"> Первомайської міської територіальної громади</t>
  </si>
  <si>
    <t xml:space="preserve">про стан надходження доходів до бюджету </t>
  </si>
  <si>
    <t xml:space="preserve">                                                                             </t>
  </si>
  <si>
    <t>Начальник фінансового управління</t>
  </si>
  <si>
    <t>міської ради</t>
  </si>
  <si>
    <t>Сергій ШУГУРОВ</t>
  </si>
  <si>
    <t>1.Доходи міського бюджету             (загальний та спеціальний фонд)</t>
  </si>
  <si>
    <t>станом на 01.05.2024 року</t>
  </si>
  <si>
    <t>Алла Нєдєлкова 75234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</si>
</sst>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49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PageLayoutView="0" workbookViewId="0" topLeftCell="A1">
      <selection activeCell="A42" sqref="A42"/>
    </sheetView>
  </sheetViews>
  <sheetFormatPr defaultColWidth="9.125" defaultRowHeight="12.75"/>
  <cols>
    <col min="1" max="1" width="19.50390625" style="11" customWidth="1"/>
    <col min="2" max="2" width="12.50390625" style="11" customWidth="1"/>
    <col min="3" max="3" width="10.00390625" style="11" customWidth="1"/>
    <col min="4" max="4" width="16.50390625" style="11" customWidth="1"/>
    <col min="5" max="5" width="16.625" style="11" hidden="1" customWidth="1"/>
    <col min="6" max="6" width="16.125" style="11" customWidth="1"/>
    <col min="7" max="7" width="17.50390625" style="11" customWidth="1"/>
    <col min="8" max="8" width="15.625" style="11" customWidth="1"/>
    <col min="9" max="9" width="14.125" style="11" hidden="1" customWidth="1"/>
    <col min="10" max="10" width="11.625" style="11" customWidth="1"/>
    <col min="11" max="11" width="11.50390625" style="11" customWidth="1"/>
    <col min="12" max="12" width="13.125" style="11" customWidth="1"/>
    <col min="13" max="16384" width="9.125" style="11" customWidth="1"/>
  </cols>
  <sheetData>
    <row r="1" spans="1:9" s="3" customFormat="1" ht="23.25" customHeight="1">
      <c r="A1" s="23" t="s">
        <v>11</v>
      </c>
      <c r="B1" s="23"/>
      <c r="C1" s="23"/>
      <c r="D1" s="23"/>
      <c r="E1" s="23"/>
      <c r="F1" s="23"/>
      <c r="G1" s="23"/>
      <c r="H1" s="23"/>
      <c r="I1" s="23"/>
    </row>
    <row r="2" spans="1:9" s="3" customFormat="1" ht="17.25" customHeight="1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9" s="3" customFormat="1" ht="16.5" customHeight="1">
      <c r="A3" s="24" t="s">
        <v>34</v>
      </c>
      <c r="B3" s="24"/>
      <c r="C3" s="24"/>
      <c r="D3" s="24"/>
      <c r="E3" s="24"/>
      <c r="F3" s="24"/>
      <c r="G3" s="24"/>
      <c r="H3" s="24"/>
      <c r="I3" s="24"/>
    </row>
    <row r="4" spans="1:9" s="3" customFormat="1" ht="18" customHeight="1">
      <c r="A4" s="24" t="s">
        <v>41</v>
      </c>
      <c r="B4" s="24"/>
      <c r="C4" s="24"/>
      <c r="D4" s="24"/>
      <c r="E4" s="24"/>
      <c r="F4" s="24"/>
      <c r="G4" s="24"/>
      <c r="H4" s="24"/>
      <c r="I4" s="24"/>
    </row>
    <row r="5" spans="1:9" s="8" customFormat="1" ht="18.75" customHeight="1">
      <c r="A5" s="4"/>
      <c r="B5" s="4"/>
      <c r="C5" s="5"/>
      <c r="D5" s="5"/>
      <c r="E5" s="5"/>
      <c r="F5" s="5"/>
      <c r="G5" s="6"/>
      <c r="H5" s="6"/>
      <c r="I5" s="7" t="s">
        <v>0</v>
      </c>
    </row>
    <row r="6" spans="1:9" s="9" customFormat="1" ht="16.5" customHeight="1">
      <c r="A6" s="37" t="s">
        <v>1</v>
      </c>
      <c r="B6" s="37"/>
      <c r="C6" s="37"/>
      <c r="D6" s="25" t="s">
        <v>23</v>
      </c>
      <c r="E6" s="26" t="s">
        <v>24</v>
      </c>
      <c r="F6" s="25" t="s">
        <v>29</v>
      </c>
      <c r="G6" s="28" t="s">
        <v>2</v>
      </c>
      <c r="H6" s="26" t="s">
        <v>30</v>
      </c>
      <c r="I6" s="25" t="s">
        <v>27</v>
      </c>
    </row>
    <row r="7" spans="1:9" s="9" customFormat="1" ht="60.75" customHeight="1">
      <c r="A7" s="37"/>
      <c r="B7" s="37"/>
      <c r="C7" s="37"/>
      <c r="D7" s="25"/>
      <c r="E7" s="27"/>
      <c r="F7" s="25"/>
      <c r="G7" s="28"/>
      <c r="H7" s="27"/>
      <c r="I7" s="25"/>
    </row>
    <row r="8" spans="1:9" s="10" customFormat="1" ht="51.75" customHeight="1">
      <c r="A8" s="38" t="s">
        <v>40</v>
      </c>
      <c r="B8" s="39"/>
      <c r="C8" s="40"/>
      <c r="D8" s="16">
        <f>D36+D37</f>
        <v>630055967</v>
      </c>
      <c r="E8" s="16">
        <f>E36+E37</f>
        <v>370206.719</v>
      </c>
      <c r="F8" s="16">
        <f>F36+F37</f>
        <v>630471197</v>
      </c>
      <c r="G8" s="17">
        <f>G36+G37</f>
        <v>204384759.73000005</v>
      </c>
      <c r="H8" s="16">
        <f>G8/F8*100</f>
        <v>32.417779067867556</v>
      </c>
      <c r="I8" s="1"/>
    </row>
    <row r="9" spans="1:9" s="10" customFormat="1" ht="16.5" customHeight="1">
      <c r="A9" s="41" t="s">
        <v>26</v>
      </c>
      <c r="B9" s="42"/>
      <c r="C9" s="43"/>
      <c r="D9" s="16"/>
      <c r="E9" s="16"/>
      <c r="F9" s="16"/>
      <c r="G9" s="17"/>
      <c r="H9" s="16"/>
      <c r="I9" s="1"/>
    </row>
    <row r="10" spans="1:9" s="10" customFormat="1" ht="23.25" customHeight="1">
      <c r="A10" s="44" t="s">
        <v>25</v>
      </c>
      <c r="B10" s="45"/>
      <c r="C10" s="46"/>
      <c r="D10" s="16">
        <f>D33+D34+D35</f>
        <v>628705967</v>
      </c>
      <c r="E10" s="16">
        <f>E33+E34+E35</f>
        <v>362764.619</v>
      </c>
      <c r="F10" s="16">
        <f>F33+F34+F35</f>
        <v>628471464</v>
      </c>
      <c r="G10" s="17">
        <f>G33+G34+G35</f>
        <v>201332265.89000005</v>
      </c>
      <c r="H10" s="16">
        <f aca="true" t="shared" si="0" ref="H10:H37">G10/F10*100</f>
        <v>32.03522791768316</v>
      </c>
      <c r="I10" s="1"/>
    </row>
    <row r="11" spans="1:9" s="10" customFormat="1" ht="24.75" customHeight="1">
      <c r="A11" s="34" t="s">
        <v>3</v>
      </c>
      <c r="B11" s="34"/>
      <c r="C11" s="34"/>
      <c r="D11" s="16">
        <v>186542080</v>
      </c>
      <c r="E11" s="16"/>
      <c r="F11" s="16">
        <v>186542080</v>
      </c>
      <c r="G11" s="17">
        <v>58656224.96</v>
      </c>
      <c r="H11" s="16">
        <f t="shared" si="0"/>
        <v>31.44396425728715</v>
      </c>
      <c r="I11" s="1"/>
    </row>
    <row r="12" spans="1:9" s="10" customFormat="1" ht="36.75" customHeight="1">
      <c r="A12" s="34" t="s">
        <v>18</v>
      </c>
      <c r="B12" s="34"/>
      <c r="C12" s="34"/>
      <c r="D12" s="16">
        <v>38300</v>
      </c>
      <c r="E12" s="16"/>
      <c r="F12" s="16">
        <v>38300</v>
      </c>
      <c r="G12" s="17">
        <v>34759.23</v>
      </c>
      <c r="H12" s="16">
        <f t="shared" si="0"/>
        <v>90.75516971279373</v>
      </c>
      <c r="I12" s="1"/>
    </row>
    <row r="13" spans="1:9" s="10" customFormat="1" ht="23.25" customHeight="1">
      <c r="A13" s="34" t="s">
        <v>4</v>
      </c>
      <c r="B13" s="34"/>
      <c r="C13" s="34"/>
      <c r="D13" s="16">
        <f>D14+D15+D16+D17</f>
        <v>119115000</v>
      </c>
      <c r="E13" s="16">
        <f>E14+E15+E16+E17</f>
        <v>0</v>
      </c>
      <c r="F13" s="16">
        <f>F14+F15+F16+F17</f>
        <v>119115000</v>
      </c>
      <c r="G13" s="17">
        <f>G14+G15+G16+G17</f>
        <v>48449882.31</v>
      </c>
      <c r="H13" s="16">
        <f t="shared" si="0"/>
        <v>40.674879158796124</v>
      </c>
      <c r="I13" s="1"/>
    </row>
    <row r="14" spans="1:9" s="10" customFormat="1" ht="23.25" customHeight="1">
      <c r="A14" s="29" t="s">
        <v>5</v>
      </c>
      <c r="B14" s="29"/>
      <c r="C14" s="29"/>
      <c r="D14" s="16">
        <v>61500000</v>
      </c>
      <c r="E14" s="16"/>
      <c r="F14" s="16">
        <v>61500000</v>
      </c>
      <c r="G14" s="17">
        <v>27724410.92</v>
      </c>
      <c r="H14" s="16">
        <f t="shared" si="0"/>
        <v>45.08034295934959</v>
      </c>
      <c r="I14" s="1"/>
    </row>
    <row r="15" spans="1:9" s="10" customFormat="1" ht="36.75" customHeight="1">
      <c r="A15" s="29" t="s">
        <v>13</v>
      </c>
      <c r="B15" s="29"/>
      <c r="C15" s="29"/>
      <c r="D15" s="16">
        <v>90000</v>
      </c>
      <c r="E15" s="16"/>
      <c r="F15" s="16">
        <v>90000</v>
      </c>
      <c r="G15" s="17">
        <v>7589.76</v>
      </c>
      <c r="H15" s="16">
        <f t="shared" si="0"/>
        <v>8.433066666666667</v>
      </c>
      <c r="I15" s="1"/>
    </row>
    <row r="16" spans="1:9" s="10" customFormat="1" ht="23.25" customHeight="1">
      <c r="A16" s="29" t="s">
        <v>14</v>
      </c>
      <c r="B16" s="29"/>
      <c r="C16" s="29"/>
      <c r="D16" s="16">
        <v>95000</v>
      </c>
      <c r="E16" s="16"/>
      <c r="F16" s="16">
        <v>95000</v>
      </c>
      <c r="G16" s="17">
        <v>7189.6</v>
      </c>
      <c r="H16" s="16">
        <f t="shared" si="0"/>
        <v>7.568</v>
      </c>
      <c r="I16" s="1"/>
    </row>
    <row r="17" spans="1:9" s="10" customFormat="1" ht="23.25" customHeight="1">
      <c r="A17" s="34" t="s">
        <v>8</v>
      </c>
      <c r="B17" s="34"/>
      <c r="C17" s="34"/>
      <c r="D17" s="16">
        <f>SUM(D18:D23)</f>
        <v>57430000</v>
      </c>
      <c r="E17" s="16">
        <f>SUM(E18:E23)</f>
        <v>0</v>
      </c>
      <c r="F17" s="16">
        <f>SUM(F18:F23)</f>
        <v>57430000</v>
      </c>
      <c r="G17" s="17">
        <f>SUM(G18:G23)</f>
        <v>20710692.03</v>
      </c>
      <c r="H17" s="16">
        <f t="shared" si="0"/>
        <v>36.06249700504963</v>
      </c>
      <c r="I17" s="1"/>
    </row>
    <row r="18" spans="1:9" s="10" customFormat="1" ht="27" customHeight="1">
      <c r="A18" s="30" t="s">
        <v>9</v>
      </c>
      <c r="B18" s="30"/>
      <c r="C18" s="30"/>
      <c r="D18" s="16">
        <v>44100000</v>
      </c>
      <c r="E18" s="16"/>
      <c r="F18" s="16">
        <v>44100000</v>
      </c>
      <c r="G18" s="17">
        <v>15368723.93</v>
      </c>
      <c r="H18" s="16">
        <f t="shared" si="0"/>
        <v>34.849714126984125</v>
      </c>
      <c r="I18" s="1"/>
    </row>
    <row r="19" spans="1:9" s="10" customFormat="1" ht="36" customHeight="1">
      <c r="A19" s="30" t="s">
        <v>10</v>
      </c>
      <c r="B19" s="30"/>
      <c r="C19" s="30"/>
      <c r="D19" s="16">
        <v>13195000</v>
      </c>
      <c r="E19" s="16"/>
      <c r="F19" s="16">
        <v>13195000</v>
      </c>
      <c r="G19" s="17">
        <v>5263946.93</v>
      </c>
      <c r="H19" s="16">
        <f t="shared" si="0"/>
        <v>39.893497006441834</v>
      </c>
      <c r="I19" s="1"/>
    </row>
    <row r="20" spans="1:9" s="10" customFormat="1" ht="0.75" customHeight="1" hidden="1">
      <c r="A20" s="30"/>
      <c r="B20" s="30"/>
      <c r="C20" s="30"/>
      <c r="D20" s="18"/>
      <c r="E20" s="18"/>
      <c r="F20" s="18"/>
      <c r="G20" s="19"/>
      <c r="H20" s="18" t="e">
        <f t="shared" si="0"/>
        <v>#DIV/0!</v>
      </c>
      <c r="I20" s="1"/>
    </row>
    <row r="21" spans="1:9" s="10" customFormat="1" ht="20.25" customHeight="1" hidden="1">
      <c r="A21" s="29"/>
      <c r="B21" s="29"/>
      <c r="C21" s="29"/>
      <c r="D21" s="18"/>
      <c r="E21" s="18"/>
      <c r="F21" s="18"/>
      <c r="G21" s="19"/>
      <c r="H21" s="18" t="e">
        <f t="shared" si="0"/>
        <v>#DIV/0!</v>
      </c>
      <c r="I21" s="1"/>
    </row>
    <row r="22" spans="1:9" s="10" customFormat="1" ht="21.75" customHeight="1">
      <c r="A22" s="31" t="s">
        <v>33</v>
      </c>
      <c r="B22" s="35"/>
      <c r="C22" s="36"/>
      <c r="D22" s="16">
        <v>35000</v>
      </c>
      <c r="E22" s="16"/>
      <c r="F22" s="16">
        <v>35000</v>
      </c>
      <c r="G22" s="17">
        <v>64583.67</v>
      </c>
      <c r="H22" s="16">
        <f t="shared" si="0"/>
        <v>184.52477142857143</v>
      </c>
      <c r="I22" s="1"/>
    </row>
    <row r="23" spans="1:9" s="10" customFormat="1" ht="35.25" customHeight="1">
      <c r="A23" s="31" t="s">
        <v>31</v>
      </c>
      <c r="B23" s="35"/>
      <c r="C23" s="36"/>
      <c r="D23" s="16">
        <v>100000</v>
      </c>
      <c r="E23" s="16"/>
      <c r="F23" s="16">
        <v>100000</v>
      </c>
      <c r="G23" s="17">
        <v>13437.5</v>
      </c>
      <c r="H23" s="16">
        <f t="shared" si="0"/>
        <v>13.4375</v>
      </c>
      <c r="I23" s="1"/>
    </row>
    <row r="24" spans="1:9" s="10" customFormat="1" ht="33" customHeight="1" hidden="1">
      <c r="A24" s="31" t="s">
        <v>28</v>
      </c>
      <c r="B24" s="32"/>
      <c r="C24" s="33"/>
      <c r="D24" s="18"/>
      <c r="E24" s="18"/>
      <c r="F24" s="18"/>
      <c r="G24" s="19"/>
      <c r="H24" s="18"/>
      <c r="I24" s="1"/>
    </row>
    <row r="25" spans="1:9" s="10" customFormat="1" ht="35.25" customHeight="1">
      <c r="A25" s="47" t="s">
        <v>21</v>
      </c>
      <c r="B25" s="48"/>
      <c r="C25" s="49"/>
      <c r="D25" s="16">
        <v>3600000</v>
      </c>
      <c r="E25" s="16"/>
      <c r="F25" s="16">
        <v>3600000</v>
      </c>
      <c r="G25" s="17">
        <v>883988.23</v>
      </c>
      <c r="H25" s="16">
        <f t="shared" si="0"/>
        <v>24.55522861111111</v>
      </c>
      <c r="I25" s="1"/>
    </row>
    <row r="26" spans="1:9" s="10" customFormat="1" ht="36" customHeight="1">
      <c r="A26" s="47" t="s">
        <v>22</v>
      </c>
      <c r="B26" s="48"/>
      <c r="C26" s="49"/>
      <c r="D26" s="16">
        <v>13800000</v>
      </c>
      <c r="E26" s="16"/>
      <c r="F26" s="16">
        <v>13800000</v>
      </c>
      <c r="G26" s="17">
        <v>4779472.42</v>
      </c>
      <c r="H26" s="16">
        <f t="shared" si="0"/>
        <v>34.633858115942026</v>
      </c>
      <c r="I26" s="1"/>
    </row>
    <row r="27" spans="1:9" s="10" customFormat="1" ht="37.5" customHeight="1">
      <c r="A27" s="29" t="s">
        <v>6</v>
      </c>
      <c r="B27" s="29"/>
      <c r="C27" s="29"/>
      <c r="D27" s="16">
        <v>71080000</v>
      </c>
      <c r="E27" s="16"/>
      <c r="F27" s="16">
        <v>71080000</v>
      </c>
      <c r="G27" s="17">
        <v>12368915.65</v>
      </c>
      <c r="H27" s="16">
        <f t="shared" si="0"/>
        <v>17.401400745638718</v>
      </c>
      <c r="I27" s="1"/>
    </row>
    <row r="28" spans="1:9" s="10" customFormat="1" ht="43.5" customHeight="1" hidden="1">
      <c r="A28" s="29"/>
      <c r="B28" s="29"/>
      <c r="C28" s="29"/>
      <c r="D28" s="18"/>
      <c r="E28" s="18"/>
      <c r="F28" s="18"/>
      <c r="G28" s="19"/>
      <c r="H28" s="18" t="e">
        <f t="shared" si="0"/>
        <v>#DIV/0!</v>
      </c>
      <c r="I28" s="1"/>
    </row>
    <row r="29" spans="1:9" s="10" customFormat="1" ht="54.75" customHeight="1">
      <c r="A29" s="29" t="s">
        <v>17</v>
      </c>
      <c r="B29" s="29"/>
      <c r="C29" s="29"/>
      <c r="D29" s="16">
        <v>1200000</v>
      </c>
      <c r="E29" s="16"/>
      <c r="F29" s="16">
        <v>1200000</v>
      </c>
      <c r="G29" s="17">
        <v>853791.89</v>
      </c>
      <c r="H29" s="16">
        <f t="shared" si="0"/>
        <v>71.14932416666667</v>
      </c>
      <c r="I29" s="1"/>
    </row>
    <row r="30" spans="1:9" s="10" customFormat="1" ht="23.25" customHeight="1">
      <c r="A30" s="29" t="s">
        <v>15</v>
      </c>
      <c r="B30" s="29"/>
      <c r="C30" s="29"/>
      <c r="D30" s="16">
        <v>1100000</v>
      </c>
      <c r="E30" s="16"/>
      <c r="F30" s="16">
        <v>1100000</v>
      </c>
      <c r="G30" s="17">
        <v>353465.55</v>
      </c>
      <c r="H30" s="16">
        <f t="shared" si="0"/>
        <v>32.13323181818182</v>
      </c>
      <c r="I30" s="1"/>
    </row>
    <row r="31" spans="1:9" s="10" customFormat="1" ht="21.75" customHeight="1">
      <c r="A31" s="29" t="s">
        <v>16</v>
      </c>
      <c r="B31" s="29"/>
      <c r="C31" s="29"/>
      <c r="D31" s="16">
        <v>8012000</v>
      </c>
      <c r="E31" s="16"/>
      <c r="F31" s="16">
        <v>8012000</v>
      </c>
      <c r="G31" s="17">
        <v>3218699.48</v>
      </c>
      <c r="H31" s="16">
        <f t="shared" si="0"/>
        <v>40.17348327508737</v>
      </c>
      <c r="I31" s="1"/>
    </row>
    <row r="32" spans="1:9" s="10" customFormat="1" ht="24.75" customHeight="1" hidden="1">
      <c r="A32" s="2"/>
      <c r="B32" s="2"/>
      <c r="C32" s="2"/>
      <c r="D32" s="18"/>
      <c r="E32" s="18"/>
      <c r="F32" s="18"/>
      <c r="G32" s="19">
        <f>G11+G12+G13+G27+G28+G29+G30</f>
        <v>120717039.59</v>
      </c>
      <c r="H32" s="18" t="e">
        <f t="shared" si="0"/>
        <v>#DIV/0!</v>
      </c>
      <c r="I32" s="1"/>
    </row>
    <row r="33" spans="1:9" s="10" customFormat="1" ht="23.25" customHeight="1">
      <c r="A33" s="34" t="s">
        <v>32</v>
      </c>
      <c r="B33" s="34"/>
      <c r="C33" s="34"/>
      <c r="D33" s="16">
        <f>D11+D12+D13+D27+D29+D30+D31+D25+D26</f>
        <v>404487380</v>
      </c>
      <c r="E33" s="16">
        <f>E11+E12+E13+E27+E29+E30+E31+E25+E26</f>
        <v>0</v>
      </c>
      <c r="F33" s="16">
        <f>F11+F12+F13+F27+F29+F30+F31+F25+F26</f>
        <v>404487380</v>
      </c>
      <c r="G33" s="17">
        <f>G11+G12+G13+G27+G29+G30+G31+G25+G26</f>
        <v>129599199.72000001</v>
      </c>
      <c r="H33" s="16">
        <f t="shared" si="0"/>
        <v>32.040356789376226</v>
      </c>
      <c r="I33" s="1"/>
    </row>
    <row r="34" spans="1:9" s="10" customFormat="1" ht="20.25" customHeight="1">
      <c r="A34" s="34" t="s">
        <v>19</v>
      </c>
      <c r="B34" s="34"/>
      <c r="C34" s="34"/>
      <c r="D34" s="16">
        <v>79154700</v>
      </c>
      <c r="E34" s="16">
        <v>20950.7</v>
      </c>
      <c r="F34" s="16">
        <v>79181632</v>
      </c>
      <c r="G34" s="17">
        <v>26627339</v>
      </c>
      <c r="H34" s="16">
        <f t="shared" si="0"/>
        <v>33.628176544782505</v>
      </c>
      <c r="I34" s="1"/>
    </row>
    <row r="35" spans="1:9" s="10" customFormat="1" ht="23.25" customHeight="1">
      <c r="A35" s="34" t="s">
        <v>12</v>
      </c>
      <c r="B35" s="34"/>
      <c r="C35" s="34"/>
      <c r="D35" s="16">
        <v>145063887</v>
      </c>
      <c r="E35" s="16">
        <v>341813.919</v>
      </c>
      <c r="F35" s="16">
        <v>144802452</v>
      </c>
      <c r="G35" s="17">
        <v>45105727.17</v>
      </c>
      <c r="H35" s="16">
        <f t="shared" si="0"/>
        <v>31.149836585640138</v>
      </c>
      <c r="I35" s="1"/>
    </row>
    <row r="36" spans="1:9" s="10" customFormat="1" ht="23.25" customHeight="1">
      <c r="A36" s="34" t="s">
        <v>7</v>
      </c>
      <c r="B36" s="34"/>
      <c r="C36" s="34"/>
      <c r="D36" s="16">
        <f>D33+D34+D35</f>
        <v>628705967</v>
      </c>
      <c r="E36" s="16">
        <f>E33+E34+E35</f>
        <v>362764.619</v>
      </c>
      <c r="F36" s="16">
        <f>F33+F34+F35</f>
        <v>628471464</v>
      </c>
      <c r="G36" s="17">
        <f>G33+G34+G35</f>
        <v>201332265.89000005</v>
      </c>
      <c r="H36" s="16">
        <f t="shared" si="0"/>
        <v>32.03522791768316</v>
      </c>
      <c r="I36" s="1"/>
    </row>
    <row r="37" spans="1:9" s="10" customFormat="1" ht="32.25" customHeight="1">
      <c r="A37" s="34" t="s">
        <v>20</v>
      </c>
      <c r="B37" s="34"/>
      <c r="C37" s="34"/>
      <c r="D37" s="16">
        <v>1350000</v>
      </c>
      <c r="E37" s="16">
        <v>7442.1</v>
      </c>
      <c r="F37" s="16">
        <v>1999733</v>
      </c>
      <c r="G37" s="17">
        <v>3052493.84</v>
      </c>
      <c r="H37" s="16">
        <f t="shared" si="0"/>
        <v>152.64507011686058</v>
      </c>
      <c r="I37" s="1"/>
    </row>
    <row r="38" spans="1:8" ht="14.25">
      <c r="A38" s="20" t="s">
        <v>36</v>
      </c>
      <c r="B38" s="50"/>
      <c r="C38" s="50"/>
      <c r="D38" s="50"/>
      <c r="E38" s="50"/>
      <c r="F38" s="50"/>
      <c r="G38" s="50"/>
      <c r="H38" s="50"/>
    </row>
    <row r="39" spans="1:8" ht="14.25">
      <c r="A39" s="20" t="s">
        <v>37</v>
      </c>
      <c r="B39" s="21"/>
      <c r="C39" s="21"/>
      <c r="D39" s="15"/>
      <c r="E39" s="15"/>
      <c r="F39" s="15"/>
      <c r="G39" s="15"/>
      <c r="H39" s="15"/>
    </row>
    <row r="40" spans="1:8" ht="18">
      <c r="A40" s="20" t="s">
        <v>38</v>
      </c>
      <c r="B40" s="21"/>
      <c r="C40" s="21"/>
      <c r="D40" s="21"/>
      <c r="E40" s="15"/>
      <c r="F40" s="15"/>
      <c r="G40" s="22" t="s">
        <v>39</v>
      </c>
      <c r="H40" s="22"/>
    </row>
    <row r="41" spans="1:8" ht="18">
      <c r="A41" s="12" t="s">
        <v>42</v>
      </c>
      <c r="B41" s="4"/>
      <c r="C41" s="4"/>
      <c r="D41" s="4"/>
      <c r="E41" s="4"/>
      <c r="F41" s="4"/>
      <c r="G41" s="4"/>
      <c r="H41" s="4"/>
    </row>
    <row r="42" spans="1:2" ht="12.75">
      <c r="A42" s="13"/>
      <c r="B42" s="14"/>
    </row>
    <row r="43" spans="1:2" ht="12.75">
      <c r="A43" s="14"/>
      <c r="B43" s="14"/>
    </row>
    <row r="45" ht="12.75">
      <c r="B45" s="14"/>
    </row>
  </sheetData>
  <sheetProtection/>
  <mergeCells count="44">
    <mergeCell ref="A35:C35"/>
    <mergeCell ref="A15:C15"/>
    <mergeCell ref="A29:C29"/>
    <mergeCell ref="A27:C27"/>
    <mergeCell ref="A38:H38"/>
    <mergeCell ref="A21:C21"/>
    <mergeCell ref="A22:C22"/>
    <mergeCell ref="A37:C37"/>
    <mergeCell ref="A36:C36"/>
    <mergeCell ref="A34:C34"/>
    <mergeCell ref="A33:C33"/>
    <mergeCell ref="F6:F7"/>
    <mergeCell ref="A28:C28"/>
    <mergeCell ref="A26:C26"/>
    <mergeCell ref="A16:C16"/>
    <mergeCell ref="D6:D7"/>
    <mergeCell ref="A30:C30"/>
    <mergeCell ref="A13:C13"/>
    <mergeCell ref="A25:C25"/>
    <mergeCell ref="A14:C14"/>
    <mergeCell ref="A6:C7"/>
    <mergeCell ref="A8:C8"/>
    <mergeCell ref="A9:C9"/>
    <mergeCell ref="A11:C11"/>
    <mergeCell ref="H6:H7"/>
    <mergeCell ref="A10:C10"/>
    <mergeCell ref="A31:C31"/>
    <mergeCell ref="A18:C18"/>
    <mergeCell ref="A19:C19"/>
    <mergeCell ref="A20:C20"/>
    <mergeCell ref="A24:C24"/>
    <mergeCell ref="A12:C12"/>
    <mergeCell ref="A23:C23"/>
    <mergeCell ref="A17:C17"/>
    <mergeCell ref="A39:C39"/>
    <mergeCell ref="A40:D40"/>
    <mergeCell ref="G40:H40"/>
    <mergeCell ref="A1:I1"/>
    <mergeCell ref="A2:I2"/>
    <mergeCell ref="A3:I3"/>
    <mergeCell ref="A4:I4"/>
    <mergeCell ref="I6:I7"/>
    <mergeCell ref="E6:E7"/>
    <mergeCell ref="G6:G7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2024-04-01T10:41:21Z</cp:lastPrinted>
  <dcterms:created xsi:type="dcterms:W3CDTF">2015-04-02T08:30:23Z</dcterms:created>
  <dcterms:modified xsi:type="dcterms:W3CDTF">2024-05-01T06:55:50Z</dcterms:modified>
  <cp:category/>
  <cp:version/>
  <cp:contentType/>
  <cp:contentStatus/>
</cp:coreProperties>
</file>